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C:\Users\hp_user\Desktop\РОБОТА ПРОЕКТИ\00116_ED4ALL\БУДІВНИЦТВО\"/>
    </mc:Choice>
  </mc:AlternateContent>
  <xr:revisionPtr revIDLastSave="0" documentId="13_ncr:1_{35E63878-EDEF-4F58-A9E2-395DE5619096}" xr6:coauthVersionLast="45" xr6:coauthVersionMax="45" xr10:uidLastSave="{00000000-0000-0000-0000-000000000000}"/>
  <bookViews>
    <workbookView xWindow="2076" yWindow="396" windowWidth="20268" windowHeight="11844" xr2:uid="{00000000-000D-0000-FFFF-FFFF00000000}"/>
  </bookViews>
  <sheets>
    <sheet name="ОВ договір підряду" sheetId="1" r:id="rId1"/>
    <sheet name="ОВ зведена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G52" i="1" l="1"/>
  <c r="G51" i="1"/>
  <c r="G50" i="1"/>
  <c r="G49" i="1"/>
  <c r="G35" i="1"/>
  <c r="G37" i="1" s="1"/>
  <c r="E37" i="1"/>
  <c r="F37" i="1"/>
  <c r="D37" i="1"/>
  <c r="D27" i="1"/>
  <c r="E27" i="1"/>
  <c r="F27" i="1"/>
  <c r="G25" i="1"/>
  <c r="G27" i="1" s="1"/>
  <c r="E22" i="1"/>
  <c r="F22" i="1"/>
  <c r="D22" i="1"/>
  <c r="G20" i="1"/>
  <c r="G22" i="1" s="1"/>
  <c r="F17" i="1"/>
  <c r="E17" i="1"/>
  <c r="D17" i="1"/>
  <c r="G14" i="1"/>
  <c r="G15" i="1"/>
  <c r="G13" i="1"/>
  <c r="G17" i="1" s="1"/>
  <c r="F47" i="1" l="1"/>
  <c r="F53" i="1" s="1"/>
  <c r="F57" i="1" s="1"/>
  <c r="D29" i="1"/>
  <c r="D47" i="1" s="1"/>
  <c r="D53" i="1" s="1"/>
  <c r="D57" i="1" s="1"/>
  <c r="G29" i="1"/>
  <c r="G47" i="1" s="1"/>
  <c r="G53" i="1" s="1"/>
  <c r="G57" i="1" s="1"/>
  <c r="D12" i="3" s="1"/>
  <c r="F29" i="1"/>
  <c r="E29" i="1"/>
  <c r="E47" i="1" s="1"/>
  <c r="E53" i="1" s="1"/>
  <c r="E57" i="1" s="1"/>
</calcChain>
</file>

<file path=xl/sharedStrings.xml><?xml version="1.0" encoding="utf-8"?>
<sst xmlns="http://schemas.openxmlformats.org/spreadsheetml/2006/main" count="66" uniqueCount="62">
  <si>
    <t>РОЗРАХУНОК ОЧІКУВАНОЇ ВАРТОСТІ КАПІТАЛЬНОГО РЕМОНТУ</t>
  </si>
  <si>
    <t>Гімназія</t>
  </si>
  <si>
    <t>Спортивний зал</t>
  </si>
  <si>
    <t>Їдальня</t>
  </si>
  <si>
    <t>Номери кошторисів і кошторисних розрахунків</t>
  </si>
  <si>
    <t xml:space="preserve">   02-01  </t>
  </si>
  <si>
    <t xml:space="preserve">   02-02  </t>
  </si>
  <si>
    <t xml:space="preserve">   02-03  </t>
  </si>
  <si>
    <t>Найменування глав, будівель, споруд, лініцних об'єктів інженерно-транспортної інфраструктури, робіт і витрат</t>
  </si>
  <si>
    <t>Глава 2. Об'єкти основного призначення</t>
  </si>
  <si>
    <t>будівельних
робіт</t>
  </si>
  <si>
    <t>устаткування,
меблів та
інвентарю</t>
  </si>
  <si>
    <t>Загальна вартість</t>
  </si>
  <si>
    <t>інших витрат</t>
  </si>
  <si>
    <t>Кошторисна вартість, тис. грн.</t>
  </si>
  <si>
    <t>Разом по главі 2:</t>
  </si>
  <si>
    <t>Глава 4. Об'єкти енергетичного господарства</t>
  </si>
  <si>
    <t>Зовнішні мережі електропостачання</t>
  </si>
  <si>
    <t xml:space="preserve">   04-01  </t>
  </si>
  <si>
    <t>Разом по главі 4:</t>
  </si>
  <si>
    <t>Глава 6. Зовнiшнi мережi та споруди водопостачання, водовідведення, теплопостачання та газопостачання</t>
  </si>
  <si>
    <t>Зовнішні інженерні мережі</t>
  </si>
  <si>
    <t xml:space="preserve">   06-01  </t>
  </si>
  <si>
    <t>Разом по главі 6:</t>
  </si>
  <si>
    <t>Разом по главах 1-9</t>
  </si>
  <si>
    <t>Глава 10. Утримання служби замовника та інжинірінгові послуги</t>
  </si>
  <si>
    <t>Глава 12. Проектні, вишукувальні роботи, експертиза та авторський нагляд</t>
  </si>
  <si>
    <t>Кошти на здійснення технічного нагляду (1,5 %)</t>
  </si>
  <si>
    <t>Кошти на проведення процедури закупівлі (К=0,5)</t>
  </si>
  <si>
    <t>Кошти на формування страхового фонду документації</t>
  </si>
  <si>
    <t>Кошти на оплату послуг, пов'язаних із підготовкою до виконання робіт, їх здійсненням та введенням об'єктів будівництва в експлуатацію (в тому числі кошти на оплату послуг, пов'язаних з приєднанням об'єкта будівництва до діючих інженерних мереж)</t>
  </si>
  <si>
    <t>Разом по главі 10:</t>
  </si>
  <si>
    <t>передбачені в рамках окремої тендерної процедури</t>
  </si>
  <si>
    <t>не охоплені контрактом на капітальний ремонт</t>
  </si>
  <si>
    <t>Вартiсть проектних робiт</t>
  </si>
  <si>
    <t>Вартiсть експертизи проектної  документацiї</t>
  </si>
  <si>
    <t>Кошти на здійснення авторського нагляду</t>
  </si>
  <si>
    <t>Разом по главі 12:</t>
  </si>
  <si>
    <t>понесені замовником на стадії проєктування</t>
  </si>
  <si>
    <t>понесені замовником на стадії погодження</t>
  </si>
  <si>
    <t>Разом по главах 1-12</t>
  </si>
  <si>
    <t>Кошторисний прибуток (П)</t>
  </si>
  <si>
    <t>Кошти на покриття адміністративних витрат будівельних
організацій (АВ)</t>
  </si>
  <si>
    <t>Кошти на покриття ризику всiх учасникiв будiвництва</t>
  </si>
  <si>
    <t>Кошти на покриття додаткових витрат, пов'язаних з iнфляцiйними процесами (І) (К=0,7)</t>
  </si>
  <si>
    <t>РАЗОМ</t>
  </si>
  <si>
    <t>Податок на додану вартість</t>
  </si>
  <si>
    <t>Пільга з ПДВ для проєктів міжнародної технічної допомоги</t>
  </si>
  <si>
    <t>РАЗОМ ОЧІКУВАНА ЦІНА, тис. грн.</t>
  </si>
  <si>
    <t>Капітальний ремонт комплексу будівель Ракошської гімназії по вул.Грушова, 95, с.Ракош, Хустського району, Закарпатської області</t>
  </si>
  <si>
    <t>ОЧІКУВАНА ВАРТІСТЬ:</t>
  </si>
  <si>
    <t>1.</t>
  </si>
  <si>
    <t>Договір підряду (капітальний ремонт)</t>
  </si>
  <si>
    <t>2.</t>
  </si>
  <si>
    <t>Договір на послуги технічного нагляду в будівництві</t>
  </si>
  <si>
    <t>3.</t>
  </si>
  <si>
    <t>Договір на послуги авторського нагляду</t>
  </si>
  <si>
    <t>Підстава</t>
  </si>
  <si>
    <t>Кошторисний розрахунок вартості будівництва, Експертний звіт  07/0046/25 від 23 квітня 2025</t>
  </si>
  <si>
    <t>Сума, 
тис. грн.</t>
  </si>
  <si>
    <t>Експертний звіт 07/0046/25 від 23 квітня 2025, Грантова угода ROUA00116, Картка державної реєстрації проєкту №___________, Податковий кодекс України (ст. 197.11)</t>
  </si>
  <si>
    <t>ОЧІКУВАНА ВАРТОСТІ РОБІТ ТА ПОВ'ЯЗАНИХ ПОСЛУГ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</si>
</sst>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9"/>
      <color theme="1"/>
      <name val="Calibri"/>
      <family val="2"/>
      <scheme val="minor"/>
    </font>
    <font>
      <b/>
      <sz val="10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i/>
      <sz val="11"/>
      <color rgb="FFFF0000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b/>
      <sz val="12"/>
      <color rgb="FF0000FF"/>
      <name val="Calibri"/>
      <family val="2"/>
      <charset val="204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Alignment="1">
      <alignment wrapText="1"/>
    </xf>
    <xf numFmtId="16" fontId="0" fillId="0" borderId="0" xfId="0" applyNumberForma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0" fontId="0" fillId="0" borderId="1" xfId="0" applyBorder="1"/>
    <xf numFmtId="0" fontId="1" fillId="0" borderId="5" xfId="0" applyFont="1" applyBorder="1"/>
    <xf numFmtId="0" fontId="1" fillId="2" borderId="5" xfId="0" applyFont="1" applyFill="1" applyBorder="1"/>
    <xf numFmtId="0" fontId="5" fillId="0" borderId="0" xfId="0" applyFont="1"/>
    <xf numFmtId="0" fontId="7" fillId="0" borderId="0" xfId="0" applyFont="1"/>
    <xf numFmtId="0" fontId="5" fillId="2" borderId="5" xfId="0" applyFont="1" applyFill="1" applyBorder="1"/>
    <xf numFmtId="0" fontId="5" fillId="0" borderId="0" xfId="0" applyFont="1" applyAlignment="1">
      <alignment wrapText="1"/>
    </xf>
    <xf numFmtId="0" fontId="9" fillId="0" borderId="0" xfId="0" applyFont="1" applyBorder="1" applyAlignment="1">
      <alignment vertical="center" wrapText="1"/>
    </xf>
    <xf numFmtId="0" fontId="0" fillId="0" borderId="0" xfId="0" applyAlignment="1">
      <alignment horizontal="right" vertical="center"/>
    </xf>
    <xf numFmtId="0" fontId="9" fillId="0" borderId="0" xfId="0" applyFont="1" applyFill="1" applyBorder="1" applyAlignment="1">
      <alignment vertical="center" wrapText="1"/>
    </xf>
    <xf numFmtId="0" fontId="10" fillId="2" borderId="5" xfId="0" applyFont="1" applyFill="1" applyBorder="1"/>
    <xf numFmtId="0" fontId="11" fillId="0" borderId="0" xfId="0" applyFont="1"/>
    <xf numFmtId="0" fontId="0" fillId="2" borderId="1" xfId="0" applyFill="1" applyBorder="1"/>
    <xf numFmtId="0" fontId="11" fillId="0" borderId="1" xfId="0" applyFont="1" applyBorder="1" applyAlignment="1">
      <alignment horizontal="right" vertical="center"/>
    </xf>
    <xf numFmtId="0" fontId="11" fillId="0" borderId="1" xfId="0" applyFont="1" applyBorder="1" applyAlignment="1">
      <alignment vertical="center"/>
    </xf>
    <xf numFmtId="0" fontId="11" fillId="0" borderId="1" xfId="0" applyFont="1" applyBorder="1" applyAlignment="1">
      <alignment horizontal="center" vertical="center"/>
    </xf>
    <xf numFmtId="0" fontId="6" fillId="2" borderId="1" xfId="0" applyFont="1" applyFill="1" applyBorder="1"/>
    <xf numFmtId="0" fontId="6" fillId="2" borderId="1" xfId="0" applyFont="1" applyFill="1" applyBorder="1" applyAlignment="1">
      <alignment horizontal="center" wrapText="1"/>
    </xf>
    <xf numFmtId="0" fontId="8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/>
    </xf>
  </cellXfs>
  <cellStyles count="1">
    <cellStyle name="Звичайний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57"/>
  <sheetViews>
    <sheetView showGridLines="0" tabSelected="1" zoomScale="70" zoomScaleNormal="70" workbookViewId="0">
      <selection activeCell="J53" sqref="J53"/>
    </sheetView>
  </sheetViews>
  <sheetFormatPr defaultRowHeight="14.4" x14ac:dyDescent="0.3"/>
  <cols>
    <col min="1" max="1" width="3.88671875" customWidth="1"/>
    <col min="2" max="2" width="14.109375" customWidth="1"/>
    <col min="3" max="3" width="59.77734375" customWidth="1"/>
    <col min="4" max="4" width="15.33203125" customWidth="1"/>
    <col min="5" max="5" width="15" customWidth="1"/>
    <col min="6" max="6" width="14.21875" customWidth="1"/>
    <col min="7" max="7" width="13.88671875" customWidth="1"/>
  </cols>
  <sheetData>
    <row r="2" spans="1:10" ht="15.6" x14ac:dyDescent="0.3">
      <c r="A2" s="18" t="s">
        <v>49</v>
      </c>
    </row>
    <row r="6" spans="1:10" ht="23.4" x14ac:dyDescent="0.45">
      <c r="A6" s="11" t="s">
        <v>0</v>
      </c>
    </row>
    <row r="9" spans="1:10" x14ac:dyDescent="0.3">
      <c r="A9" s="28"/>
      <c r="B9" s="27" t="s">
        <v>4</v>
      </c>
      <c r="C9" s="26" t="s">
        <v>8</v>
      </c>
      <c r="D9" s="29" t="s">
        <v>14</v>
      </c>
      <c r="E9" s="30"/>
      <c r="F9" s="30"/>
      <c r="G9" s="31"/>
    </row>
    <row r="10" spans="1:10" ht="41.4" x14ac:dyDescent="0.3">
      <c r="A10" s="28"/>
      <c r="B10" s="27"/>
      <c r="C10" s="26"/>
      <c r="D10" s="6" t="s">
        <v>10</v>
      </c>
      <c r="E10" s="6" t="s">
        <v>11</v>
      </c>
      <c r="F10" s="6" t="s">
        <v>13</v>
      </c>
      <c r="G10" s="6" t="s">
        <v>12</v>
      </c>
      <c r="H10" s="5"/>
      <c r="I10" s="5"/>
      <c r="J10" s="5"/>
    </row>
    <row r="11" spans="1:10" x14ac:dyDescent="0.3">
      <c r="A11" s="7">
        <v>1</v>
      </c>
      <c r="B11" s="7">
        <v>2</v>
      </c>
      <c r="C11" s="7">
        <v>3</v>
      </c>
      <c r="D11" s="7">
        <v>4</v>
      </c>
      <c r="E11" s="7">
        <v>5</v>
      </c>
      <c r="F11" s="7">
        <v>6</v>
      </c>
      <c r="G11" s="7">
        <v>7</v>
      </c>
    </row>
    <row r="12" spans="1:10" ht="35.4" customHeight="1" x14ac:dyDescent="0.3">
      <c r="C12" s="10" t="s">
        <v>9</v>
      </c>
    </row>
    <row r="13" spans="1:10" x14ac:dyDescent="0.3">
      <c r="A13">
        <v>1</v>
      </c>
      <c r="B13" s="2" t="s">
        <v>5</v>
      </c>
      <c r="C13" t="s">
        <v>1</v>
      </c>
      <c r="D13">
        <v>13184.127</v>
      </c>
      <c r="E13">
        <v>135.68</v>
      </c>
      <c r="F13">
        <v>0</v>
      </c>
      <c r="G13">
        <f>D13+E13+F13</f>
        <v>13319.807000000001</v>
      </c>
    </row>
    <row r="14" spans="1:10" x14ac:dyDescent="0.3">
      <c r="A14">
        <v>2</v>
      </c>
      <c r="B14" s="2" t="s">
        <v>6</v>
      </c>
      <c r="C14" t="s">
        <v>2</v>
      </c>
      <c r="D14">
        <v>5272.0969999999998</v>
      </c>
      <c r="E14">
        <v>0</v>
      </c>
      <c r="F14">
        <v>0</v>
      </c>
      <c r="G14">
        <f t="shared" ref="G14:G15" si="0">D14+E14+F14</f>
        <v>5272.0969999999998</v>
      </c>
    </row>
    <row r="15" spans="1:10" x14ac:dyDescent="0.3">
      <c r="A15">
        <v>3</v>
      </c>
      <c r="B15" s="2" t="s">
        <v>7</v>
      </c>
      <c r="C15" t="s">
        <v>3</v>
      </c>
      <c r="D15">
        <v>2616.2600000000002</v>
      </c>
      <c r="E15">
        <v>0</v>
      </c>
      <c r="F15">
        <v>0</v>
      </c>
      <c r="G15">
        <f t="shared" si="0"/>
        <v>2616.2600000000002</v>
      </c>
    </row>
    <row r="16" spans="1:10" ht="5.4" customHeight="1" x14ac:dyDescent="0.3"/>
    <row r="17" spans="1:7" s="3" customFormat="1" x14ac:dyDescent="0.3">
      <c r="B17" s="9"/>
      <c r="C17" s="9" t="s">
        <v>15</v>
      </c>
      <c r="D17" s="8">
        <f>SUM(D13:D16)</f>
        <v>21072.484000000004</v>
      </c>
      <c r="E17" s="8">
        <f>SUM(E13:E16)</f>
        <v>135.68</v>
      </c>
      <c r="F17" s="8">
        <f>SUM(F13:F16)</f>
        <v>0</v>
      </c>
      <c r="G17" s="8">
        <f>SUM(G13:G16)</f>
        <v>21208.164000000004</v>
      </c>
    </row>
    <row r="19" spans="1:7" ht="19.8" customHeight="1" x14ac:dyDescent="0.3">
      <c r="C19" s="10" t="s">
        <v>16</v>
      </c>
    </row>
    <row r="20" spans="1:7" x14ac:dyDescent="0.3">
      <c r="A20">
        <v>4</v>
      </c>
      <c r="B20" s="2" t="s">
        <v>18</v>
      </c>
      <c r="C20" t="s">
        <v>17</v>
      </c>
      <c r="D20">
        <v>135.108</v>
      </c>
      <c r="G20">
        <f>D20+E20+F20</f>
        <v>135.108</v>
      </c>
    </row>
    <row r="21" spans="1:7" ht="6.6" customHeight="1" x14ac:dyDescent="0.3"/>
    <row r="22" spans="1:7" s="3" customFormat="1" x14ac:dyDescent="0.3">
      <c r="B22" s="9"/>
      <c r="C22" s="9" t="s">
        <v>19</v>
      </c>
      <c r="D22" s="8">
        <f>SUM(D20:D21)</f>
        <v>135.108</v>
      </c>
      <c r="E22" s="8">
        <f t="shared" ref="E22:F22" si="1">SUM(E20:E21)</f>
        <v>0</v>
      </c>
      <c r="F22" s="8">
        <f t="shared" si="1"/>
        <v>0</v>
      </c>
      <c r="G22" s="8">
        <f>SUM(G20:G21)</f>
        <v>135.108</v>
      </c>
    </row>
    <row r="23" spans="1:7" ht="13.8" customHeight="1" x14ac:dyDescent="0.3"/>
    <row r="24" spans="1:7" ht="46.2" customHeight="1" x14ac:dyDescent="0.3">
      <c r="C24" s="13" t="s">
        <v>20</v>
      </c>
    </row>
    <row r="25" spans="1:7" x14ac:dyDescent="0.3">
      <c r="A25">
        <v>6</v>
      </c>
      <c r="B25" s="2" t="s">
        <v>22</v>
      </c>
      <c r="C25" t="s">
        <v>21</v>
      </c>
      <c r="D25">
        <v>482.22199999999998</v>
      </c>
      <c r="E25">
        <v>286.73500000000001</v>
      </c>
      <c r="G25">
        <f>D25+E25+F25</f>
        <v>768.95699999999999</v>
      </c>
    </row>
    <row r="26" spans="1:7" ht="7.2" customHeight="1" x14ac:dyDescent="0.3"/>
    <row r="27" spans="1:7" s="3" customFormat="1" x14ac:dyDescent="0.3">
      <c r="B27" s="9"/>
      <c r="C27" s="9" t="s">
        <v>23</v>
      </c>
      <c r="D27" s="8">
        <f t="shared" ref="D27:F27" si="2">SUM(D25:D26)</f>
        <v>482.22199999999998</v>
      </c>
      <c r="E27" s="8">
        <f t="shared" si="2"/>
        <v>286.73500000000001</v>
      </c>
      <c r="F27" s="8">
        <f t="shared" si="2"/>
        <v>0</v>
      </c>
      <c r="G27" s="8">
        <f>SUM(G25:G26)</f>
        <v>768.95699999999999</v>
      </c>
    </row>
    <row r="29" spans="1:7" s="10" customFormat="1" ht="15.6" x14ac:dyDescent="0.3">
      <c r="B29" s="12"/>
      <c r="C29" s="12" t="s">
        <v>24</v>
      </c>
      <c r="D29" s="12">
        <f>D27+D22+D17</f>
        <v>21689.814000000006</v>
      </c>
      <c r="E29" s="12">
        <f t="shared" ref="E29:G29" si="3">E27+E22+E17</f>
        <v>422.41500000000002</v>
      </c>
      <c r="F29" s="12">
        <f t="shared" si="3"/>
        <v>0</v>
      </c>
      <c r="G29" s="12">
        <f t="shared" si="3"/>
        <v>22112.229000000003</v>
      </c>
    </row>
    <row r="31" spans="1:7" ht="31.2" x14ac:dyDescent="0.3">
      <c r="C31" s="13" t="s">
        <v>25</v>
      </c>
    </row>
    <row r="32" spans="1:7" x14ac:dyDescent="0.3">
      <c r="A32">
        <v>6</v>
      </c>
      <c r="C32" s="4" t="s">
        <v>27</v>
      </c>
      <c r="D32" s="25" t="s">
        <v>32</v>
      </c>
      <c r="E32" s="25"/>
      <c r="F32" s="25"/>
      <c r="G32" s="25"/>
    </row>
    <row r="33" spans="1:7" x14ac:dyDescent="0.3">
      <c r="A33">
        <v>7</v>
      </c>
      <c r="C33" t="s">
        <v>28</v>
      </c>
      <c r="D33" s="25" t="s">
        <v>33</v>
      </c>
      <c r="E33" s="25"/>
      <c r="F33" s="25"/>
      <c r="G33" s="25"/>
    </row>
    <row r="34" spans="1:7" x14ac:dyDescent="0.3">
      <c r="A34">
        <v>8</v>
      </c>
      <c r="C34" t="s">
        <v>29</v>
      </c>
      <c r="D34" s="25" t="s">
        <v>33</v>
      </c>
      <c r="E34" s="25"/>
      <c r="F34" s="25"/>
      <c r="G34" s="25"/>
    </row>
    <row r="35" spans="1:7" ht="57.6" x14ac:dyDescent="0.3">
      <c r="A35">
        <v>9</v>
      </c>
      <c r="C35" s="1" t="s">
        <v>30</v>
      </c>
      <c r="F35">
        <v>26.388999999999999</v>
      </c>
      <c r="G35">
        <f>D35+E35+F35</f>
        <v>26.388999999999999</v>
      </c>
    </row>
    <row r="37" spans="1:7" s="3" customFormat="1" x14ac:dyDescent="0.3">
      <c r="B37" s="9"/>
      <c r="C37" s="9" t="s">
        <v>31</v>
      </c>
      <c r="D37" s="8">
        <f>SUM(D35:D36)</f>
        <v>0</v>
      </c>
      <c r="E37" s="8">
        <f t="shared" ref="E37:G37" si="4">SUM(E35:E36)</f>
        <v>0</v>
      </c>
      <c r="F37" s="8">
        <f t="shared" si="4"/>
        <v>26.388999999999999</v>
      </c>
      <c r="G37" s="8">
        <f t="shared" si="4"/>
        <v>26.388999999999999</v>
      </c>
    </row>
    <row r="40" spans="1:7" ht="31.2" x14ac:dyDescent="0.3">
      <c r="A40">
        <v>10</v>
      </c>
      <c r="C40" s="13" t="s">
        <v>26</v>
      </c>
    </row>
    <row r="41" spans="1:7" ht="19.8" customHeight="1" x14ac:dyDescent="0.3">
      <c r="A41">
        <v>11</v>
      </c>
      <c r="C41" t="s">
        <v>34</v>
      </c>
      <c r="D41" s="25" t="s">
        <v>38</v>
      </c>
      <c r="E41" s="25"/>
      <c r="F41" s="25"/>
      <c r="G41" s="25"/>
    </row>
    <row r="42" spans="1:7" x14ac:dyDescent="0.3">
      <c r="A42">
        <v>12</v>
      </c>
      <c r="C42" t="s">
        <v>35</v>
      </c>
      <c r="D42" s="25" t="s">
        <v>39</v>
      </c>
      <c r="E42" s="25"/>
      <c r="F42" s="25"/>
      <c r="G42" s="25"/>
    </row>
    <row r="43" spans="1:7" x14ac:dyDescent="0.3">
      <c r="C43" t="s">
        <v>36</v>
      </c>
      <c r="D43" s="25" t="s">
        <v>32</v>
      </c>
      <c r="E43" s="25"/>
      <c r="F43" s="25"/>
      <c r="G43" s="25"/>
    </row>
    <row r="44" spans="1:7" ht="4.8" customHeight="1" x14ac:dyDescent="0.3"/>
    <row r="45" spans="1:7" s="3" customFormat="1" x14ac:dyDescent="0.3">
      <c r="B45" s="9"/>
      <c r="C45" s="9" t="s">
        <v>37</v>
      </c>
      <c r="D45" s="8">
        <v>0</v>
      </c>
      <c r="E45" s="8">
        <v>0</v>
      </c>
      <c r="F45" s="8">
        <v>0</v>
      </c>
      <c r="G45" s="8">
        <v>0</v>
      </c>
    </row>
    <row r="47" spans="1:7" s="10" customFormat="1" ht="15.6" x14ac:dyDescent="0.3">
      <c r="B47" s="12"/>
      <c r="C47" s="12" t="s">
        <v>40</v>
      </c>
      <c r="D47" s="12">
        <f>D45+D37+D29</f>
        <v>21689.814000000006</v>
      </c>
      <c r="E47" s="12">
        <f t="shared" ref="E47:G47" si="5">E45+E37+E29</f>
        <v>422.41500000000002</v>
      </c>
      <c r="F47" s="12">
        <f t="shared" si="5"/>
        <v>26.388999999999999</v>
      </c>
      <c r="G47" s="12">
        <f t="shared" si="5"/>
        <v>22138.618000000002</v>
      </c>
    </row>
    <row r="49" spans="2:7" x14ac:dyDescent="0.3">
      <c r="C49" s="14" t="s">
        <v>41</v>
      </c>
      <c r="D49" s="15">
        <v>320.20699999999999</v>
      </c>
      <c r="E49" s="15"/>
      <c r="F49" s="15"/>
      <c r="G49" s="15">
        <f>D49+E49+F49</f>
        <v>320.20699999999999</v>
      </c>
    </row>
    <row r="50" spans="2:7" ht="36" customHeight="1" x14ac:dyDescent="0.3">
      <c r="C50" s="14" t="s">
        <v>42</v>
      </c>
      <c r="D50" s="15"/>
      <c r="E50" s="15"/>
      <c r="F50" s="15">
        <v>163.38</v>
      </c>
      <c r="G50" s="15">
        <f>D50+E50+F50</f>
        <v>163.38</v>
      </c>
    </row>
    <row r="51" spans="2:7" ht="22.2" customHeight="1" x14ac:dyDescent="0.3">
      <c r="C51" s="14" t="s">
        <v>43</v>
      </c>
      <c r="D51" s="15">
        <v>520.55600000000004</v>
      </c>
      <c r="E51" s="15">
        <v>10.138</v>
      </c>
      <c r="F51" s="15">
        <v>16.042999999999999</v>
      </c>
      <c r="G51" s="15">
        <f>D51+E51+F51</f>
        <v>546.73700000000008</v>
      </c>
    </row>
    <row r="52" spans="2:7" ht="48" customHeight="1" x14ac:dyDescent="0.3">
      <c r="C52" s="14" t="s">
        <v>44</v>
      </c>
      <c r="D52" s="15">
        <v>783.58799999999997</v>
      </c>
      <c r="E52" s="15">
        <v>24.143000000000001</v>
      </c>
      <c r="F52" s="15"/>
      <c r="G52" s="15">
        <f>D52+E52+F52</f>
        <v>807.73099999999999</v>
      </c>
    </row>
    <row r="53" spans="2:7" s="10" customFormat="1" ht="22.2" customHeight="1" x14ac:dyDescent="0.3">
      <c r="B53" s="12"/>
      <c r="C53" s="12" t="s">
        <v>45</v>
      </c>
      <c r="D53" s="12">
        <f>D47+D49+D50+D51+D52</f>
        <v>23314.165000000005</v>
      </c>
      <c r="E53" s="12">
        <f t="shared" ref="E53:G53" si="6">E47+E49+E50+E51+E52</f>
        <v>456.69600000000003</v>
      </c>
      <c r="F53" s="12">
        <f t="shared" si="6"/>
        <v>205.81200000000001</v>
      </c>
      <c r="G53" s="12">
        <f t="shared" si="6"/>
        <v>23976.673000000003</v>
      </c>
    </row>
    <row r="54" spans="2:7" ht="8.4" customHeight="1" x14ac:dyDescent="0.3"/>
    <row r="55" spans="2:7" x14ac:dyDescent="0.3">
      <c r="C55" s="16" t="s">
        <v>46</v>
      </c>
      <c r="D55" s="25" t="s">
        <v>47</v>
      </c>
      <c r="E55" s="25"/>
      <c r="F55" s="25"/>
      <c r="G55" s="25"/>
    </row>
    <row r="56" spans="2:7" ht="9" customHeight="1" x14ac:dyDescent="0.3"/>
    <row r="57" spans="2:7" s="10" customFormat="1" ht="22.2" customHeight="1" x14ac:dyDescent="0.3">
      <c r="B57" s="17"/>
      <c r="C57" s="17" t="s">
        <v>48</v>
      </c>
      <c r="D57" s="17">
        <f>D53</f>
        <v>23314.165000000005</v>
      </c>
      <c r="E57" s="17">
        <f t="shared" ref="E57:G57" si="7">E53</f>
        <v>456.69600000000003</v>
      </c>
      <c r="F57" s="17">
        <f t="shared" si="7"/>
        <v>205.81200000000001</v>
      </c>
      <c r="G57" s="17">
        <f t="shared" si="7"/>
        <v>23976.673000000003</v>
      </c>
    </row>
  </sheetData>
  <mergeCells count="11">
    <mergeCell ref="D33:G33"/>
    <mergeCell ref="C9:C10"/>
    <mergeCell ref="B9:B10"/>
    <mergeCell ref="A9:A10"/>
    <mergeCell ref="D9:G9"/>
    <mergeCell ref="D32:G32"/>
    <mergeCell ref="D34:G34"/>
    <mergeCell ref="D43:G43"/>
    <mergeCell ref="D41:G41"/>
    <mergeCell ref="D42:G42"/>
    <mergeCell ref="D55:G55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5249F3-F218-4742-BE94-321D97301E1E}">
  <dimension ref="A2:G14"/>
  <sheetViews>
    <sheetView showGridLines="0" zoomScale="55" zoomScaleNormal="55" workbookViewId="0">
      <selection activeCell="D23" sqref="D23"/>
    </sheetView>
  </sheetViews>
  <sheetFormatPr defaultRowHeight="14.4" x14ac:dyDescent="0.3"/>
  <cols>
    <col min="1" max="1" width="3.88671875" customWidth="1"/>
    <col min="2" max="2" width="6.21875" customWidth="1"/>
    <col min="3" max="3" width="59.77734375" customWidth="1"/>
    <col min="4" max="4" width="15.33203125" customWidth="1"/>
    <col min="5" max="5" width="15" customWidth="1"/>
    <col min="6" max="6" width="14.21875" customWidth="1"/>
    <col min="7" max="7" width="13.88671875" customWidth="1"/>
  </cols>
  <sheetData>
    <row r="2" spans="1:7" ht="15.6" x14ac:dyDescent="0.3">
      <c r="A2" s="18" t="s">
        <v>49</v>
      </c>
    </row>
    <row r="6" spans="1:7" ht="23.4" x14ac:dyDescent="0.45">
      <c r="B6" s="11" t="s">
        <v>61</v>
      </c>
    </row>
    <row r="11" spans="1:7" ht="47.4" customHeight="1" x14ac:dyDescent="0.35">
      <c r="B11" s="19"/>
      <c r="C11" s="23" t="s">
        <v>50</v>
      </c>
      <c r="D11" s="24" t="s">
        <v>59</v>
      </c>
      <c r="E11" s="34" t="s">
        <v>57</v>
      </c>
      <c r="F11" s="34"/>
      <c r="G11" s="34"/>
    </row>
    <row r="12" spans="1:7" ht="64.8" customHeight="1" x14ac:dyDescent="0.3">
      <c r="B12" s="20" t="s">
        <v>51</v>
      </c>
      <c r="C12" s="21" t="s">
        <v>52</v>
      </c>
      <c r="D12" s="22">
        <f>'ОВ договір підряду'!G57</f>
        <v>23976.673000000003</v>
      </c>
      <c r="E12" s="32" t="s">
        <v>60</v>
      </c>
      <c r="F12" s="32"/>
      <c r="G12" s="32"/>
    </row>
    <row r="13" spans="1:7" ht="66.599999999999994" customHeight="1" x14ac:dyDescent="0.3">
      <c r="B13" s="20" t="s">
        <v>53</v>
      </c>
      <c r="C13" s="21" t="s">
        <v>54</v>
      </c>
      <c r="D13" s="22">
        <v>331.68299999999999</v>
      </c>
      <c r="E13" s="33" t="s">
        <v>58</v>
      </c>
      <c r="F13" s="33"/>
      <c r="G13" s="33"/>
    </row>
    <row r="14" spans="1:7" ht="58.8" customHeight="1" x14ac:dyDescent="0.3">
      <c r="B14" s="20" t="s">
        <v>55</v>
      </c>
      <c r="C14" s="21" t="s">
        <v>56</v>
      </c>
      <c r="D14" s="22">
        <v>33.82</v>
      </c>
      <c r="E14" s="33" t="s">
        <v>58</v>
      </c>
      <c r="F14" s="33"/>
      <c r="G14" s="33"/>
    </row>
  </sheetData>
  <mergeCells count="4">
    <mergeCell ref="E12:G12"/>
    <mergeCell ref="E13:G13"/>
    <mergeCell ref="E14:G14"/>
    <mergeCell ref="E11:G1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2</vt:i4>
      </vt:variant>
    </vt:vector>
  </HeadingPairs>
  <TitlesOfParts>
    <vt:vector size="2" baseType="lpstr">
      <vt:lpstr>ОВ договір підряду</vt:lpstr>
      <vt:lpstr>ОВ зведена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hp_user</dc:creator>
  <cp:lastModifiedBy>hp_user</cp:lastModifiedBy>
  <dcterms:created xsi:type="dcterms:W3CDTF">2015-06-05T18:19:34Z</dcterms:created>
  <dcterms:modified xsi:type="dcterms:W3CDTF">2025-07-27T19:00:10Z</dcterms:modified>
</cp:coreProperties>
</file>